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09ecb3c461231e5/Documents/Data Privé/LCBM/Wijnactie/2026-2027/"/>
    </mc:Choice>
  </mc:AlternateContent>
  <xr:revisionPtr revIDLastSave="2380" documentId="8_{91DF64FE-E53C-4B57-B7A8-EF470FDDB308}" xr6:coauthVersionLast="47" xr6:coauthVersionMax="47" xr10:uidLastSave="{26075A64-1FC6-4D3C-9A9D-D0A10D474352}"/>
  <bookViews>
    <workbookView xWindow="3510" yWindow="1680" windowWidth="17580" windowHeight="19920" xr2:uid="{00000000-000D-0000-FFFF-FFFF00000000}"/>
  </bookViews>
  <sheets>
    <sheet name="WijnactieLCBM" sheetId="23" r:id="rId1"/>
    <sheet name="Leden" sheetId="24" r:id="rId2"/>
  </sheets>
  <definedNames>
    <definedName name="_xlnm.Print_Area" localSheetId="0">WijnactieLCBM!$B:$M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2" i="23" l="1"/>
  <c r="J12" i="23"/>
  <c r="M12" i="23" s="1"/>
  <c r="L11" i="23"/>
  <c r="J11" i="23"/>
  <c r="M11" i="23" s="1"/>
  <c r="L44" i="23"/>
  <c r="J44" i="23"/>
  <c r="M44" i="23" s="1"/>
  <c r="L43" i="23"/>
  <c r="J43" i="23"/>
  <c r="M43" i="23" s="1"/>
  <c r="L38" i="23"/>
  <c r="J38" i="23"/>
  <c r="M38" i="23" s="1"/>
  <c r="L31" i="23"/>
  <c r="J31" i="23"/>
  <c r="M31" i="23" s="1"/>
  <c r="L21" i="23"/>
  <c r="J21" i="23"/>
  <c r="M21" i="23" s="1"/>
  <c r="L18" i="23"/>
  <c r="J18" i="23"/>
  <c r="M18" i="23" s="1"/>
  <c r="L15" i="23"/>
  <c r="J15" i="23"/>
  <c r="M15" i="23" s="1"/>
  <c r="L27" i="23"/>
  <c r="J27" i="23"/>
  <c r="M27" i="23" s="1"/>
  <c r="L26" i="23"/>
  <c r="J26" i="23"/>
  <c r="M26" i="23" s="1"/>
  <c r="L14" i="23"/>
  <c r="J14" i="23"/>
  <c r="M14" i="23" s="1"/>
  <c r="J50" i="23"/>
  <c r="M50" i="23" s="1"/>
  <c r="L50" i="23"/>
  <c r="L41" i="23"/>
  <c r="J41" i="23"/>
  <c r="M41" i="23" s="1"/>
  <c r="L40" i="23"/>
  <c r="J40" i="23"/>
  <c r="M40" i="23" s="1"/>
  <c r="L29" i="23"/>
  <c r="J29" i="23"/>
  <c r="M29" i="23" s="1"/>
  <c r="L22" i="23"/>
  <c r="J22" i="23"/>
  <c r="M22" i="23" s="1"/>
  <c r="L33" i="23"/>
  <c r="J33" i="23"/>
  <c r="M33" i="23" s="1"/>
  <c r="L35" i="23"/>
  <c r="J35" i="23"/>
  <c r="M35" i="23" s="1"/>
  <c r="L17" i="23"/>
  <c r="J17" i="23"/>
  <c r="M17" i="23" s="1"/>
  <c r="J16" i="23"/>
  <c r="M16" i="23" s="1"/>
  <c r="L16" i="23"/>
  <c r="L49" i="23"/>
  <c r="L48" i="23"/>
  <c r="L46" i="23"/>
  <c r="L45" i="23"/>
  <c r="L42" i="23"/>
  <c r="L39" i="23"/>
  <c r="L37" i="23"/>
  <c r="L32" i="23"/>
  <c r="L28" i="23"/>
  <c r="L25" i="23"/>
  <c r="L24" i="23"/>
  <c r="L23" i="23"/>
  <c r="L20" i="23"/>
  <c r="J49" i="23"/>
  <c r="M49" i="23" s="1"/>
  <c r="J48" i="23"/>
  <c r="M48" i="23" s="1"/>
  <c r="J46" i="23"/>
  <c r="M46" i="23" s="1"/>
  <c r="J45" i="23"/>
  <c r="M45" i="23" s="1"/>
  <c r="J42" i="23"/>
  <c r="M42" i="23" s="1"/>
  <c r="J39" i="23"/>
  <c r="M39" i="23" s="1"/>
  <c r="J37" i="23"/>
  <c r="M37" i="23" s="1"/>
  <c r="J32" i="23"/>
  <c r="M32" i="23" s="1"/>
  <c r="J28" i="23"/>
  <c r="M28" i="23" s="1"/>
  <c r="J25" i="23"/>
  <c r="M25" i="23" s="1"/>
  <c r="J24" i="23"/>
  <c r="M24" i="23" s="1"/>
  <c r="J23" i="23"/>
  <c r="M23" i="23" s="1"/>
  <c r="J20" i="23"/>
  <c r="M20" i="23" s="1"/>
  <c r="M52" i="23" l="1"/>
  <c r="M56" i="23" s="1"/>
  <c r="L52" i="23"/>
</calcChain>
</file>

<file path=xl/sharedStrings.xml><?xml version="1.0" encoding="utf-8"?>
<sst xmlns="http://schemas.openxmlformats.org/spreadsheetml/2006/main" count="161" uniqueCount="138">
  <si>
    <t>Sprankelend</t>
  </si>
  <si>
    <t>Rosé</t>
  </si>
  <si>
    <t>Rood</t>
  </si>
  <si>
    <t>Prijs per fles</t>
  </si>
  <si>
    <t>Flessen per dos</t>
  </si>
  <si>
    <t>Flessen</t>
  </si>
  <si>
    <t>Bedrag</t>
  </si>
  <si>
    <t>Wijnen</t>
  </si>
  <si>
    <t>Ref.</t>
  </si>
  <si>
    <t>Mijn contact persoon bij LCBM (klik hier)</t>
  </si>
  <si>
    <t>Transportkosten per levering</t>
  </si>
  <si>
    <t>Naam+Voornaam:</t>
  </si>
  <si>
    <t>Facturatieadres</t>
  </si>
  <si>
    <t>Naam:</t>
  </si>
  <si>
    <t>Voornaam:</t>
  </si>
  <si>
    <t>Bedrijf:</t>
  </si>
  <si>
    <t>Adres:</t>
  </si>
  <si>
    <t>Postcode:</t>
  </si>
  <si>
    <t>Stad:</t>
  </si>
  <si>
    <t>BTW:</t>
  </si>
  <si>
    <t>Leveringsadres (indien verschillend van facturatie adres)</t>
  </si>
  <si>
    <t>Leveringsmodus:</t>
  </si>
  <si>
    <t>Afhaling bij mijn LCBM contact</t>
  </si>
  <si>
    <t>Levering (zie adres hieronder)</t>
  </si>
  <si>
    <t>Naam &amp; voornaam:</t>
  </si>
  <si>
    <t>Postcode+stad:</t>
  </si>
  <si>
    <t>Tel:</t>
  </si>
  <si>
    <t>Prijs per doos van 6</t>
  </si>
  <si>
    <t>Deze worden niet aangerekend bij een aankoop van 500€. 
U kan ze ook afhalen bij of afspreken met uw contactpersoon.</t>
  </si>
  <si>
    <t>Wit</t>
  </si>
  <si>
    <r>
      <t>Aantal dozen</t>
    </r>
    <r>
      <rPr>
        <b/>
        <vertAlign val="superscript"/>
        <sz val="11"/>
        <color theme="1"/>
        <rFont val="Arial Narrow"/>
        <family val="2"/>
      </rPr>
      <t>*</t>
    </r>
  </si>
  <si>
    <t>* Dozen van 6, Magmum per fles</t>
  </si>
  <si>
    <t>Ca Di Rajo Prosecco Brut Doc Treviso 75 cl Italie, 75 cl</t>
  </si>
  <si>
    <t>Champagne Saint Germain de Crayes Blanc de Blancs Brut Halve flesjes</t>
  </si>
  <si>
    <t>Champagne Saint Germain de Crayes Blanc de Blancs Brut, 75 cl</t>
  </si>
  <si>
    <t>Champagne Saint Germain de Crayes Blanc de Blancs Brut Magnum</t>
  </si>
  <si>
    <t>La Cour des Dames Pinot Noir 2023 Pays d'Oc, 75 cl</t>
  </si>
  <si>
    <t>GSM:</t>
  </si>
  <si>
    <t>Email</t>
  </si>
  <si>
    <t xml:space="preserve"> </t>
  </si>
  <si>
    <t>WIJNACTIE Lions LCBM 2026-2027</t>
  </si>
  <si>
    <t>BAUWENS Daniël</t>
  </si>
  <si>
    <t>BEGEER Hans</t>
  </si>
  <si>
    <t>BONTE Jean-Philippe</t>
  </si>
  <si>
    <t>CLAES Bert</t>
  </si>
  <si>
    <t>DE CORT Bernard</t>
  </si>
  <si>
    <t>DE GREEF Dirk</t>
  </si>
  <si>
    <t>DE KEERSMAEKER Johan</t>
  </si>
  <si>
    <t>DE MULDER Karel</t>
  </si>
  <si>
    <t>DEMEESTERE Patrick</t>
  </si>
  <si>
    <t>DEWEVER Carl</t>
  </si>
  <si>
    <t>EVENS Peter</t>
  </si>
  <si>
    <t>FLAMEND Peter</t>
  </si>
  <si>
    <t>GEKIERE Marc</t>
  </si>
  <si>
    <t>GELDHOF Guy</t>
  </si>
  <si>
    <t>JANS Filip</t>
  </si>
  <si>
    <t>LABEEUW Ward</t>
  </si>
  <si>
    <t>LENS Filip</t>
  </si>
  <si>
    <t>MICHIELSEN Stefaan</t>
  </si>
  <si>
    <t>O Patrick</t>
  </si>
  <si>
    <t>OCKERMAN Carl</t>
  </si>
  <si>
    <t>ONGHENA Emmanuel</t>
  </si>
  <si>
    <t>PEETERS Marc</t>
  </si>
  <si>
    <t>REYMOND Alain</t>
  </si>
  <si>
    <t>ROOSE Piet</t>
  </si>
  <si>
    <t>SEGHERS Robert</t>
  </si>
  <si>
    <t>TALPE Peter</t>
  </si>
  <si>
    <t>TOYE Carl</t>
  </si>
  <si>
    <t>VAN ALSENOY Karel</t>
  </si>
  <si>
    <t>VAN CAUWENBERGE Bart</t>
  </si>
  <si>
    <t>VANDENDRIESSCHE Hans</t>
  </si>
  <si>
    <t>VANSCHOUBROEK Stijn</t>
  </si>
  <si>
    <t>VERSCHUERE Ortwin</t>
  </si>
  <si>
    <t>VIDTS Antoine</t>
  </si>
  <si>
    <t>Alcohol vrij  Mocktails</t>
  </si>
  <si>
    <t>Istellas Vermentino di Sardegna DOC, 75 cl</t>
  </si>
  <si>
    <t>Château de la Greffière - Mâcon La Roche Vineuse - 75 cl</t>
  </si>
  <si>
    <t>Isabel Ferrando Stella Ducit Vin de France, 75 cl</t>
  </si>
  <si>
    <t>Girardin Bourgogne Cuvée Saint-Vincent 2024</t>
  </si>
  <si>
    <t>Speciale lijst</t>
  </si>
  <si>
    <t>Pernand-Vergelesses Vieilles Vignes Vincent Girardin Bourgogne 2023/2024, 75 cl</t>
  </si>
  <si>
    <t>André Perret Condrieu Clos Chanson 2023, 75cl</t>
  </si>
  <si>
    <t>Duclaux Châteauneuf-du-Pape Blanc 2024, 75cl</t>
  </si>
  <si>
    <t>LAN Rioja Reserva, Spanje, 75 cl</t>
  </si>
  <si>
    <t>Bocale Rosso di Montefalco, 75cl</t>
  </si>
  <si>
    <t>Cipresso Julaia Toscane 2013, 75 cl</t>
  </si>
  <si>
    <t>Liberta Tenuta Collazzi Toscana IGT, 75 cl</t>
  </si>
  <si>
    <t>Campo di Sasso Insoglio del Cinghiale Ludovico Antinori Toscana IGT, 75 cl</t>
  </si>
  <si>
    <t>Vincent Girardin Cuvée Saint-Vincent, Pinot Noir, Bourgogne</t>
  </si>
  <si>
    <t>Moulin-Galhaud Saint-Émilion Grand Cru</t>
  </si>
  <si>
    <t>Ceretto Barolo Classico 2021 75cl</t>
  </si>
  <si>
    <t>New</t>
  </si>
  <si>
    <t>Alfrie Le Star by Tom Ieven Mocktail 0% 70cl</t>
  </si>
  <si>
    <t>004565</t>
  </si>
  <si>
    <t>Alfrie Red Luv by Tom Ieven Mocktail 0% 70cl</t>
  </si>
  <si>
    <t>004499</t>
  </si>
  <si>
    <t>Camilucci Franciacorta Ammonites 75cl</t>
  </si>
  <si>
    <t>004947</t>
  </si>
  <si>
    <t>La Cour des Dames Viognier Pays d'Oc 2023 75cl</t>
  </si>
  <si>
    <t>003782</t>
  </si>
  <si>
    <t>004841</t>
  </si>
  <si>
    <t>Le Portail Cheverny Loire 2025 75cl</t>
  </si>
  <si>
    <t>Château Simon Graves, 2024, 75 cl</t>
  </si>
  <si>
    <t>005045</t>
  </si>
  <si>
    <t>004972</t>
  </si>
  <si>
    <t>Amélie &amp; Charles Sparr Riesling Sentiment 2024 75cl</t>
  </si>
  <si>
    <t>004896</t>
  </si>
  <si>
    <t>004717</t>
  </si>
  <si>
    <t>Côtes du Rhône - Jérôme Quiot, 75 cl</t>
  </si>
  <si>
    <t>Amélie &amp; Charles Sparr Pinot Noir Carpe Diem 2024 75cl</t>
  </si>
  <si>
    <t>Gilles Robin Crozes-Hermitage Albéric 2024 75cl</t>
  </si>
  <si>
    <t>Beatus Ille Isabel Ferrando Côtes du Rhône 2024, 75 cl</t>
  </si>
  <si>
    <t>004718</t>
  </si>
  <si>
    <t>004494</t>
  </si>
  <si>
    <t>004601</t>
  </si>
  <si>
    <t>Muri Gries Pinot Bianco Alto-Adige Südtirol DOC, 75 cl</t>
  </si>
  <si>
    <t>000102</t>
  </si>
  <si>
    <t>000331</t>
  </si>
  <si>
    <t>000329</t>
  </si>
  <si>
    <t>004189</t>
  </si>
  <si>
    <t>002971</t>
  </si>
  <si>
    <t>005076</t>
  </si>
  <si>
    <t>004964</t>
  </si>
  <si>
    <t>004904</t>
  </si>
  <si>
    <t>004414</t>
  </si>
  <si>
    <t>004405</t>
  </si>
  <si>
    <t>004458</t>
  </si>
  <si>
    <t>004905</t>
  </si>
  <si>
    <t>003832</t>
  </si>
  <si>
    <t>004136</t>
  </si>
  <si>
    <t>000348</t>
  </si>
  <si>
    <t>004898</t>
  </si>
  <si>
    <t>004594</t>
  </si>
  <si>
    <t>004548</t>
  </si>
  <si>
    <t>003891</t>
  </si>
  <si>
    <t>002659</t>
  </si>
  <si>
    <t>Mathias Hirtzberger Grüner Veltliner Steinfeder Stab 2025 75cl</t>
  </si>
  <si>
    <t>000330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</si>
</sst>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[$€-80C]_-;\-* #,##0.00\ [$€-80C]_-;_-* &quot;-&quot;??\ [$€-80C]_-;_-@_-"/>
    <numFmt numFmtId="165" formatCode="0;\-0;;@"/>
    <numFmt numFmtId="166" formatCode="0;\-0;\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u/>
      <sz val="11"/>
      <color theme="10"/>
      <name val="Calibri"/>
      <family val="2"/>
      <scheme val="minor"/>
    </font>
    <font>
      <b/>
      <u/>
      <sz val="22"/>
      <color theme="0"/>
      <name val="Calibri"/>
      <family val="2"/>
      <scheme val="minor"/>
    </font>
    <font>
      <sz val="11"/>
      <color theme="0"/>
      <name val="Arial Narrow"/>
      <family val="2"/>
    </font>
    <font>
      <i/>
      <sz val="11"/>
      <color theme="1"/>
      <name val="Arial Narrow"/>
      <family val="2"/>
    </font>
    <font>
      <b/>
      <i/>
      <sz val="11"/>
      <color theme="1"/>
      <name val="Arial Narrow"/>
      <family val="2"/>
    </font>
    <font>
      <b/>
      <vertAlign val="superscript"/>
      <sz val="11"/>
      <color theme="1"/>
      <name val="Arial Narrow"/>
      <family val="2"/>
    </font>
    <font>
      <b/>
      <i/>
      <sz val="11"/>
      <color theme="5" tint="-0.249977111117893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3" tint="0.39997558519241921"/>
      </bottom>
      <diagonal/>
    </border>
    <border>
      <left style="thin">
        <color theme="4"/>
      </left>
      <right style="thin">
        <color theme="3" tint="0.39997558519241921"/>
      </right>
      <top style="thin">
        <color theme="4"/>
      </top>
      <bottom style="thin">
        <color theme="3" tint="0.39997558519241921"/>
      </bottom>
      <diagonal/>
    </border>
    <border>
      <left/>
      <right style="thin">
        <color theme="4"/>
      </right>
      <top style="thin">
        <color theme="4"/>
      </top>
      <bottom style="thin">
        <color theme="3" tint="0.39997558519241921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3" tint="0.39997558519241921"/>
      </left>
      <right/>
      <top style="thin">
        <color theme="4"/>
      </top>
      <bottom style="thin">
        <color theme="3" tint="0.39997558519241921"/>
      </bottom>
      <diagonal/>
    </border>
    <border>
      <left/>
      <right/>
      <top style="thin">
        <color theme="4"/>
      </top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 style="thin">
        <color theme="3" tint="0.39997558519241921"/>
      </bottom>
      <diagonal/>
    </border>
    <border>
      <left/>
      <right/>
      <top style="thin">
        <color theme="3" tint="0.39997558519241921"/>
      </top>
      <bottom style="thin">
        <color theme="3" tint="0.39997558519241921"/>
      </bottom>
      <diagonal/>
    </border>
    <border>
      <left/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 style="thin">
        <color theme="3" tint="0.39994506668294322"/>
      </right>
      <top style="thin">
        <color theme="3" tint="0.39997558519241921"/>
      </top>
      <bottom style="thin">
        <color theme="3" tint="0.3999755851924192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6" fillId="0" borderId="0" applyNumberFormat="0" applyFill="0" applyBorder="0" applyAlignment="0" applyProtection="0"/>
  </cellStyleXfs>
  <cellXfs count="83">
    <xf numFmtId="0" fontId="0" fillId="0" borderId="0" xfId="0"/>
    <xf numFmtId="0" fontId="4" fillId="0" borderId="0" xfId="0" applyFont="1" applyAlignment="1" applyProtection="1">
      <alignment horizontal="center"/>
      <protection locked="0"/>
    </xf>
    <xf numFmtId="0" fontId="4" fillId="0" borderId="14" xfId="0" applyFont="1" applyBorder="1" applyProtection="1">
      <protection locked="0"/>
    </xf>
    <xf numFmtId="0" fontId="4" fillId="0" borderId="15" xfId="0" applyFont="1" applyBorder="1" applyProtection="1">
      <protection locked="0"/>
    </xf>
    <xf numFmtId="0" fontId="8" fillId="0" borderId="0" xfId="0" applyFont="1" applyProtection="1">
      <protection locked="0"/>
    </xf>
    <xf numFmtId="166" fontId="4" fillId="3" borderId="3" xfId="0" applyNumberFormat="1" applyFont="1" applyFill="1" applyBorder="1" applyAlignment="1" applyProtection="1">
      <alignment horizontal="center"/>
      <protection locked="0"/>
    </xf>
    <xf numFmtId="166" fontId="4" fillId="0" borderId="7" xfId="0" applyNumberFormat="1" applyFont="1" applyBorder="1" applyAlignment="1" applyProtection="1">
      <alignment horizontal="center"/>
      <protection locked="0"/>
    </xf>
    <xf numFmtId="166" fontId="4" fillId="3" borderId="7" xfId="0" applyNumberFormat="1" applyFont="1" applyFill="1" applyBorder="1" applyAlignment="1" applyProtection="1">
      <alignment horizontal="center"/>
      <protection locked="0"/>
    </xf>
    <xf numFmtId="0" fontId="10" fillId="5" borderId="0" xfId="0" applyFont="1" applyFill="1"/>
    <xf numFmtId="0" fontId="4" fillId="0" borderId="0" xfId="0" applyFont="1"/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textRotation="90"/>
    </xf>
    <xf numFmtId="0" fontId="4" fillId="3" borderId="9" xfId="0" quotePrefix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" xfId="0" applyFont="1" applyFill="1" applyBorder="1"/>
    <xf numFmtId="0" fontId="4" fillId="3" borderId="10" xfId="0" applyFont="1" applyFill="1" applyBorder="1"/>
    <xf numFmtId="164" fontId="4" fillId="3" borderId="7" xfId="0" applyNumberFormat="1" applyFont="1" applyFill="1" applyBorder="1"/>
    <xf numFmtId="0" fontId="4" fillId="3" borderId="7" xfId="0" applyFont="1" applyFill="1" applyBorder="1" applyAlignment="1">
      <alignment horizontal="center"/>
    </xf>
    <xf numFmtId="165" fontId="4" fillId="3" borderId="7" xfId="0" applyNumberFormat="1" applyFont="1" applyFill="1" applyBorder="1" applyAlignment="1">
      <alignment horizontal="center"/>
    </xf>
    <xf numFmtId="164" fontId="4" fillId="3" borderId="8" xfId="0" applyNumberFormat="1" applyFont="1" applyFill="1" applyBorder="1"/>
    <xf numFmtId="0" fontId="4" fillId="0" borderId="7" xfId="0" quotePrefix="1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164" fontId="4" fillId="0" borderId="7" xfId="0" applyNumberFormat="1" applyFont="1" applyBorder="1"/>
    <xf numFmtId="0" fontId="4" fillId="0" borderId="7" xfId="0" applyFont="1" applyBorder="1" applyAlignment="1">
      <alignment horizontal="center"/>
    </xf>
    <xf numFmtId="165" fontId="4" fillId="0" borderId="7" xfId="0" applyNumberFormat="1" applyFont="1" applyBorder="1" applyAlignment="1">
      <alignment horizontal="center"/>
    </xf>
    <xf numFmtId="164" fontId="4" fillId="0" borderId="8" xfId="0" applyNumberFormat="1" applyFont="1" applyBorder="1"/>
    <xf numFmtId="164" fontId="4" fillId="3" borderId="9" xfId="0" applyNumberFormat="1" applyFont="1" applyFill="1" applyBorder="1"/>
    <xf numFmtId="0" fontId="4" fillId="3" borderId="9" xfId="0" applyFont="1" applyFill="1" applyBorder="1" applyAlignment="1">
      <alignment horizontal="center"/>
    </xf>
    <xf numFmtId="0" fontId="4" fillId="0" borderId="3" xfId="0" quotePrefix="1" applyFont="1" applyBorder="1" applyAlignment="1">
      <alignment horizontal="center"/>
    </xf>
    <xf numFmtId="164" fontId="4" fillId="0" borderId="3" xfId="0" applyNumberFormat="1" applyFont="1" applyBorder="1"/>
    <xf numFmtId="0" fontId="4" fillId="0" borderId="3" xfId="0" applyFont="1" applyBorder="1" applyAlignment="1">
      <alignment horizontal="center"/>
    </xf>
    <xf numFmtId="165" fontId="4" fillId="0" borderId="3" xfId="0" applyNumberFormat="1" applyFont="1" applyBorder="1" applyAlignment="1">
      <alignment horizontal="center"/>
    </xf>
    <xf numFmtId="0" fontId="4" fillId="3" borderId="3" xfId="0" quotePrefix="1" applyFont="1" applyFill="1" applyBorder="1" applyAlignment="1">
      <alignment horizontal="center"/>
    </xf>
    <xf numFmtId="0" fontId="4" fillId="3" borderId="9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10" xfId="0" applyFont="1" applyFill="1" applyBorder="1" applyAlignment="1">
      <alignment horizontal="left"/>
    </xf>
    <xf numFmtId="164" fontId="4" fillId="3" borderId="3" xfId="0" applyNumberFormat="1" applyFont="1" applyFill="1" applyBorder="1"/>
    <xf numFmtId="0" fontId="4" fillId="3" borderId="3" xfId="0" applyFont="1" applyFill="1" applyBorder="1" applyAlignment="1">
      <alignment horizontal="center"/>
    </xf>
    <xf numFmtId="165" fontId="4" fillId="3" borderId="3" xfId="0" applyNumberFormat="1" applyFont="1" applyFill="1" applyBorder="1" applyAlignment="1">
      <alignment horizontal="center"/>
    </xf>
    <xf numFmtId="0" fontId="2" fillId="2" borderId="1" xfId="2" applyBorder="1" applyAlignment="1" applyProtection="1"/>
    <xf numFmtId="0" fontId="4" fillId="3" borderId="5" xfId="0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165" fontId="4" fillId="3" borderId="4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9" fillId="0" borderId="0" xfId="0" applyFont="1"/>
    <xf numFmtId="164" fontId="4" fillId="0" borderId="0" xfId="0" applyNumberFormat="1" applyFont="1"/>
    <xf numFmtId="0" fontId="4" fillId="0" borderId="0" xfId="0" applyFont="1" applyAlignment="1">
      <alignment horizontal="center"/>
    </xf>
    <xf numFmtId="165" fontId="4" fillId="0" borderId="0" xfId="0" applyNumberFormat="1" applyFont="1" applyAlignment="1">
      <alignment horizontal="center"/>
    </xf>
    <xf numFmtId="0" fontId="2" fillId="2" borderId="0" xfId="2" applyBorder="1" applyAlignment="1" applyProtection="1"/>
    <xf numFmtId="0" fontId="4" fillId="0" borderId="0" xfId="0" applyFont="1" applyAlignment="1">
      <alignment horizontal="left"/>
    </xf>
    <xf numFmtId="0" fontId="2" fillId="2" borderId="0" xfId="2" applyAlignment="1" applyProtection="1">
      <alignment horizontal="center"/>
    </xf>
    <xf numFmtId="164" fontId="5" fillId="0" borderId="3" xfId="0" applyNumberFormat="1" applyFont="1" applyBorder="1"/>
    <xf numFmtId="0" fontId="5" fillId="0" borderId="0" xfId="0" applyFont="1"/>
    <xf numFmtId="0" fontId="9" fillId="6" borderId="13" xfId="0" applyFont="1" applyFill="1" applyBorder="1"/>
    <xf numFmtId="0" fontId="9" fillId="6" borderId="14" xfId="0" applyFont="1" applyFill="1" applyBorder="1"/>
    <xf numFmtId="0" fontId="4" fillId="6" borderId="13" xfId="0" applyFont="1" applyFill="1" applyBorder="1"/>
    <xf numFmtId="0" fontId="4" fillId="0" borderId="14" xfId="0" applyFont="1" applyBorder="1" applyAlignment="1">
      <alignment horizontal="center"/>
    </xf>
    <xf numFmtId="0" fontId="4" fillId="6" borderId="14" xfId="0" applyFont="1" applyFill="1" applyBorder="1"/>
    <xf numFmtId="0" fontId="10" fillId="6" borderId="13" xfId="0" applyFont="1" applyFill="1" applyBorder="1"/>
    <xf numFmtId="0" fontId="10" fillId="3" borderId="9" xfId="0" applyFont="1" applyFill="1" applyBorder="1"/>
    <xf numFmtId="0" fontId="10" fillId="3" borderId="9" xfId="0" applyFont="1" applyFill="1" applyBorder="1" applyAlignment="1">
      <alignment horizontal="left"/>
    </xf>
    <xf numFmtId="0" fontId="12" fillId="3" borderId="10" xfId="0" applyFont="1" applyFill="1" applyBorder="1" applyAlignment="1">
      <alignment horizontal="right"/>
    </xf>
    <xf numFmtId="0" fontId="12" fillId="0" borderId="10" xfId="0" applyFont="1" applyBorder="1" applyAlignment="1">
      <alignment horizontal="right"/>
    </xf>
    <xf numFmtId="0" fontId="4" fillId="4" borderId="0" xfId="0" applyFont="1" applyFill="1" applyAlignment="1" applyProtection="1">
      <alignment horizontal="left"/>
      <protection locked="0"/>
    </xf>
    <xf numFmtId="0" fontId="4" fillId="0" borderId="14" xfId="0" applyFont="1" applyBorder="1" applyAlignment="1" applyProtection="1">
      <alignment horizontal="left"/>
      <protection locked="0"/>
    </xf>
    <xf numFmtId="0" fontId="4" fillId="0" borderId="15" xfId="0" applyFont="1" applyBorder="1" applyAlignment="1" applyProtection="1">
      <alignment horizontal="left"/>
      <protection locked="0"/>
    </xf>
    <xf numFmtId="0" fontId="5" fillId="0" borderId="0" xfId="0" applyFont="1" applyAlignment="1" applyProtection="1">
      <alignment horizontal="left"/>
      <protection locked="0"/>
    </xf>
    <xf numFmtId="0" fontId="4" fillId="3" borderId="9" xfId="0" applyFont="1" applyFill="1" applyBorder="1"/>
    <xf numFmtId="0" fontId="4" fillId="3" borderId="1" xfId="0" applyFont="1" applyFill="1" applyBorder="1"/>
    <xf numFmtId="0" fontId="4" fillId="3" borderId="10" xfId="0" applyFont="1" applyFill="1" applyBorder="1"/>
    <xf numFmtId="0" fontId="7" fillId="2" borderId="2" xfId="3" applyFont="1" applyFill="1" applyBorder="1" applyAlignment="1" applyProtection="1">
      <alignment horizontal="center" vertical="center"/>
    </xf>
    <xf numFmtId="0" fontId="2" fillId="2" borderId="1" xfId="2" applyBorder="1" applyAlignment="1" applyProtection="1">
      <alignment horizontal="center"/>
    </xf>
    <xf numFmtId="0" fontId="5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2" fillId="2" borderId="0" xfId="2" applyBorder="1" applyAlignment="1" applyProtection="1">
      <alignment horizontal="center"/>
    </xf>
    <xf numFmtId="0" fontId="4" fillId="3" borderId="11" xfId="0" applyFont="1" applyFill="1" applyBorder="1" applyAlignment="1">
      <alignment wrapText="1"/>
    </xf>
    <xf numFmtId="0" fontId="4" fillId="3" borderId="12" xfId="0" applyFont="1" applyFill="1" applyBorder="1" applyAlignment="1">
      <alignment wrapText="1"/>
    </xf>
    <xf numFmtId="0" fontId="4" fillId="3" borderId="6" xfId="0" applyFont="1" applyFill="1" applyBorder="1" applyAlignment="1">
      <alignment wrapText="1"/>
    </xf>
    <xf numFmtId="0" fontId="4" fillId="0" borderId="16" xfId="0" applyFont="1" applyBorder="1" applyAlignment="1" applyProtection="1">
      <alignment horizontal="left"/>
      <protection locked="0"/>
    </xf>
  </cellXfs>
  <cellStyles count="4">
    <cellStyle name="Accent1" xfId="2" builtinId="29"/>
    <cellStyle name="Komma 2" xfId="1" xr:uid="{00000000-0005-0000-0000-000000000000}"/>
    <cellStyle name="Lien hypertexte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fmlaLink="$T$65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GBox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0</xdr:rowOff>
    </xdr:from>
    <xdr:to>
      <xdr:col>4</xdr:col>
      <xdr:colOff>260171</xdr:colOff>
      <xdr:row>4</xdr:row>
      <xdr:rowOff>28575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0"/>
          <a:ext cx="2603126" cy="866775"/>
        </a:xfrm>
        <a:prstGeom prst="rect">
          <a:avLst/>
        </a:prstGeom>
      </xdr:spPr>
    </xdr:pic>
    <xdr:clientData/>
  </xdr:twoCellAnchor>
  <xdr:twoCellAnchor editAs="oneCell">
    <xdr:from>
      <xdr:col>12</xdr:col>
      <xdr:colOff>114300</xdr:colOff>
      <xdr:row>0</xdr:row>
      <xdr:rowOff>0</xdr:rowOff>
    </xdr:from>
    <xdr:to>
      <xdr:col>12</xdr:col>
      <xdr:colOff>933450</xdr:colOff>
      <xdr:row>3</xdr:row>
      <xdr:rowOff>193862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869" t="10801" r="15217" b="10507"/>
        <a:stretch/>
      </xdr:blipFill>
      <xdr:spPr>
        <a:xfrm>
          <a:off x="8077200" y="200025"/>
          <a:ext cx="819150" cy="81915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55</xdr:row>
          <xdr:rowOff>19050</xdr:rowOff>
        </xdr:from>
        <xdr:to>
          <xdr:col>1</xdr:col>
          <xdr:colOff>228600</xdr:colOff>
          <xdr:row>55</xdr:row>
          <xdr:rowOff>190500</xdr:rowOff>
        </xdr:to>
        <xdr:sp macro="" textlink="">
          <xdr:nvSpPr>
            <xdr:cNvPr id="2055" name="Option Button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56</xdr:row>
          <xdr:rowOff>28575</xdr:rowOff>
        </xdr:from>
        <xdr:to>
          <xdr:col>1</xdr:col>
          <xdr:colOff>209550</xdr:colOff>
          <xdr:row>56</xdr:row>
          <xdr:rowOff>171450</xdr:rowOff>
        </xdr:to>
        <xdr:sp macro="" textlink="">
          <xdr:nvSpPr>
            <xdr:cNvPr id="2056" name="Option Button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54</xdr:row>
          <xdr:rowOff>0</xdr:rowOff>
        </xdr:from>
        <xdr:to>
          <xdr:col>4</xdr:col>
          <xdr:colOff>0</xdr:colOff>
          <xdr:row>57</xdr:row>
          <xdr:rowOff>9525</xdr:rowOff>
        </xdr:to>
        <xdr:sp macro="" textlink="">
          <xdr:nvSpPr>
            <xdr:cNvPr id="2057" name="Group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10</xdr:col>
      <xdr:colOff>123825</xdr:colOff>
      <xdr:row>5</xdr:row>
      <xdr:rowOff>142875</xdr:rowOff>
    </xdr:from>
    <xdr:to>
      <xdr:col>10</xdr:col>
      <xdr:colOff>285750</xdr:colOff>
      <xdr:row>8</xdr:row>
      <xdr:rowOff>390525</xdr:rowOff>
    </xdr:to>
    <xdr:sp macro="" textlink="">
      <xdr:nvSpPr>
        <xdr:cNvPr id="2" name="Flèche : bas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086475" y="1190625"/>
          <a:ext cx="161925" cy="9620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 editAs="oneCell">
    <xdr:from>
      <xdr:col>6</xdr:col>
      <xdr:colOff>200025</xdr:colOff>
      <xdr:row>27</xdr:row>
      <xdr:rowOff>142875</xdr:rowOff>
    </xdr:from>
    <xdr:to>
      <xdr:col>6</xdr:col>
      <xdr:colOff>495300</xdr:colOff>
      <xdr:row>29</xdr:row>
      <xdr:rowOff>19050</xdr:rowOff>
    </xdr:to>
    <xdr:pic>
      <xdr:nvPicPr>
        <xdr:cNvPr id="6" name="Image 5" descr="Une image contenant clipart, Graphique, symbole, conception&#10;&#10;Description générée automatiquement">
          <a:extLst>
            <a:ext uri="{FF2B5EF4-FFF2-40B4-BE49-F238E27FC236}">
              <a16:creationId xmlns:a16="http://schemas.microsoft.com/office/drawing/2014/main" id="{6B6CA720-9DFD-FBB8-0B7F-B103F7778C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0" y="7048500"/>
          <a:ext cx="295275" cy="295275"/>
        </a:xfrm>
        <a:prstGeom prst="rect">
          <a:avLst/>
        </a:prstGeom>
      </xdr:spPr>
    </xdr:pic>
    <xdr:clientData/>
  </xdr:twoCellAnchor>
  <xdr:twoCellAnchor editAs="oneCell">
    <xdr:from>
      <xdr:col>6</xdr:col>
      <xdr:colOff>238126</xdr:colOff>
      <xdr:row>38</xdr:row>
      <xdr:rowOff>193227</xdr:rowOff>
    </xdr:from>
    <xdr:to>
      <xdr:col>6</xdr:col>
      <xdr:colOff>495300</xdr:colOff>
      <xdr:row>40</xdr:row>
      <xdr:rowOff>31301</xdr:rowOff>
    </xdr:to>
    <xdr:pic>
      <xdr:nvPicPr>
        <xdr:cNvPr id="8" name="Image 7" descr="Une image contenant Graphique, clipart, graphisme, conception&#10;&#10;Description générée automatiquement">
          <a:extLst>
            <a:ext uri="{FF2B5EF4-FFF2-40B4-BE49-F238E27FC236}">
              <a16:creationId xmlns:a16="http://schemas.microsoft.com/office/drawing/2014/main" id="{E3F7E277-CFBB-5F02-DFDA-26DFECFE79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9601" y="9365802"/>
          <a:ext cx="257174" cy="257174"/>
        </a:xfrm>
        <a:prstGeom prst="rect">
          <a:avLst/>
        </a:prstGeom>
      </xdr:spPr>
    </xdr:pic>
    <xdr:clientData/>
  </xdr:twoCellAnchor>
  <xdr:twoCellAnchor editAs="oneCell">
    <xdr:from>
      <xdr:col>6</xdr:col>
      <xdr:colOff>108837</xdr:colOff>
      <xdr:row>40</xdr:row>
      <xdr:rowOff>28575</xdr:rowOff>
    </xdr:from>
    <xdr:to>
      <xdr:col>6</xdr:col>
      <xdr:colOff>493582</xdr:colOff>
      <xdr:row>40</xdr:row>
      <xdr:rowOff>180974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6C0DA94B-CC71-B80B-C30D-C6902FC3C8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90312" y="9620250"/>
          <a:ext cx="384745" cy="15239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6969921B-0506-4322-A535-B037E42781A4}" name="Tableau8" displayName="Tableau8" ref="A1:A34" totalsRowShown="0">
  <autoFilter ref="A1:A34" xr:uid="{6969921B-0506-4322-A535-B037E42781A4}"/>
  <tableColumns count="1">
    <tableColumn id="1" xr3:uid="{26724CD9-CDD7-4030-85C2-2C0EA8D8E75C}" name="Mijn contact persoon bij LCBM (klik hier)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CD5C1-DC47-48D8-AA4C-9F919F84CA52}">
  <sheetPr codeName="Feuil1">
    <pageSetUpPr fitToPage="1"/>
  </sheetPr>
  <dimension ref="B6:T65"/>
  <sheetViews>
    <sheetView showGridLines="0" tabSelected="1" topLeftCell="A20" zoomScaleNormal="100" workbookViewId="0">
      <selection activeCell="P43" sqref="P43"/>
    </sheetView>
  </sheetViews>
  <sheetFormatPr baseColWidth="10" defaultRowHeight="16.5" x14ac:dyDescent="0.3"/>
  <cols>
    <col min="1" max="1" width="2.7109375" customWidth="1"/>
    <col min="2" max="2" width="8.85546875" style="49" customWidth="1"/>
    <col min="3" max="3" width="7.28515625" style="9" customWidth="1"/>
    <col min="4" max="4" width="19.140625" style="9" customWidth="1"/>
    <col min="5" max="5" width="11" style="9" customWidth="1"/>
    <col min="6" max="6" width="13.7109375" style="9" customWidth="1"/>
    <col min="7" max="7" width="14.140625" style="9" customWidth="1"/>
    <col min="8" max="8" width="8" style="9" customWidth="1"/>
    <col min="9" max="9" width="1.85546875" style="49" customWidth="1"/>
    <col min="10" max="10" width="9" style="9" bestFit="1" customWidth="1"/>
    <col min="11" max="11" width="6.140625" style="49" customWidth="1"/>
    <col min="12" max="12" width="6.42578125" style="49" customWidth="1"/>
    <col min="13" max="13" width="15.28515625" style="9" customWidth="1"/>
    <col min="14" max="14" width="2.28515625" customWidth="1"/>
    <col min="18" max="18" width="23.7109375" customWidth="1"/>
  </cols>
  <sheetData>
    <row r="6" spans="2:13" x14ac:dyDescent="0.3">
      <c r="B6"/>
      <c r="C6"/>
      <c r="D6" s="8" t="s">
        <v>11</v>
      </c>
      <c r="E6" s="66"/>
      <c r="F6" s="66"/>
      <c r="G6" s="66"/>
      <c r="H6" s="66"/>
      <c r="I6" s="66"/>
      <c r="J6" s="66"/>
      <c r="K6" s="66"/>
      <c r="L6" s="66"/>
    </row>
    <row r="8" spans="2:13" ht="23.25" customHeight="1" x14ac:dyDescent="0.25">
      <c r="B8" s="73" t="s">
        <v>40</v>
      </c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9" spans="2:13" ht="96" x14ac:dyDescent="0.3">
      <c r="B9" s="10" t="s">
        <v>8</v>
      </c>
      <c r="C9" s="75" t="s">
        <v>7</v>
      </c>
      <c r="D9" s="76"/>
      <c r="E9" s="76"/>
      <c r="F9" s="76"/>
      <c r="G9" s="77"/>
      <c r="H9" s="11" t="s">
        <v>3</v>
      </c>
      <c r="I9" s="11" t="s">
        <v>4</v>
      </c>
      <c r="J9" s="11" t="s">
        <v>27</v>
      </c>
      <c r="K9" s="11" t="s">
        <v>30</v>
      </c>
      <c r="L9" s="11" t="s">
        <v>5</v>
      </c>
      <c r="M9" s="11" t="s">
        <v>6</v>
      </c>
    </row>
    <row r="10" spans="2:13" ht="15" x14ac:dyDescent="0.25">
      <c r="B10" s="74" t="s">
        <v>74</v>
      </c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</row>
    <row r="11" spans="2:13" x14ac:dyDescent="0.3">
      <c r="B11" s="12" t="s">
        <v>93</v>
      </c>
      <c r="C11" s="13" t="s">
        <v>92</v>
      </c>
      <c r="D11" s="14"/>
      <c r="E11" s="14"/>
      <c r="F11" s="14"/>
      <c r="G11" s="64" t="s">
        <v>91</v>
      </c>
      <c r="H11" s="16">
        <v>19.8</v>
      </c>
      <c r="I11" s="17">
        <v>6</v>
      </c>
      <c r="J11" s="16">
        <f>H11*I11</f>
        <v>118.80000000000001</v>
      </c>
      <c r="K11" s="7">
        <v>0</v>
      </c>
      <c r="L11" s="18">
        <f>I11*K11</f>
        <v>0</v>
      </c>
      <c r="M11" s="19">
        <f>K11*J11</f>
        <v>0</v>
      </c>
    </row>
    <row r="12" spans="2:13" x14ac:dyDescent="0.3">
      <c r="B12" s="20" t="s">
        <v>95</v>
      </c>
      <c r="C12" s="21" t="s">
        <v>94</v>
      </c>
      <c r="D12" s="22"/>
      <c r="E12" s="22"/>
      <c r="F12" s="22"/>
      <c r="G12" s="65" t="s">
        <v>91</v>
      </c>
      <c r="H12" s="24">
        <v>19.8</v>
      </c>
      <c r="I12" s="25">
        <v>6</v>
      </c>
      <c r="J12" s="24">
        <f>H12*I12</f>
        <v>118.80000000000001</v>
      </c>
      <c r="K12" s="6">
        <v>0</v>
      </c>
      <c r="L12" s="26">
        <f>I12*K12</f>
        <v>0</v>
      </c>
      <c r="M12" s="27">
        <f>K12*J12</f>
        <v>0</v>
      </c>
    </row>
    <row r="13" spans="2:13" ht="15" x14ac:dyDescent="0.25">
      <c r="B13" s="74" t="s">
        <v>0</v>
      </c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</row>
    <row r="14" spans="2:13" x14ac:dyDescent="0.3">
      <c r="B14" s="12" t="s">
        <v>116</v>
      </c>
      <c r="C14" s="13" t="s">
        <v>32</v>
      </c>
      <c r="D14" s="14"/>
      <c r="E14" s="14"/>
      <c r="F14" s="14"/>
      <c r="G14" s="15"/>
      <c r="H14" s="16">
        <v>14</v>
      </c>
      <c r="I14" s="17">
        <v>6</v>
      </c>
      <c r="J14" s="16">
        <f>H14*I14</f>
        <v>84</v>
      </c>
      <c r="K14" s="7">
        <v>0</v>
      </c>
      <c r="L14" s="18">
        <f>I14*K14</f>
        <v>0</v>
      </c>
      <c r="M14" s="19">
        <f>K14*J14</f>
        <v>0</v>
      </c>
    </row>
    <row r="15" spans="2:13" x14ac:dyDescent="0.3">
      <c r="B15" s="20" t="s">
        <v>97</v>
      </c>
      <c r="C15" s="21" t="s">
        <v>96</v>
      </c>
      <c r="D15" s="22"/>
      <c r="E15" s="22"/>
      <c r="F15" s="22"/>
      <c r="G15" s="65" t="s">
        <v>91</v>
      </c>
      <c r="H15" s="24">
        <v>29.9</v>
      </c>
      <c r="I15" s="25">
        <v>6</v>
      </c>
      <c r="J15" s="24">
        <f>H15*I15</f>
        <v>179.39999999999998</v>
      </c>
      <c r="K15" s="6">
        <v>0</v>
      </c>
      <c r="L15" s="26">
        <f>I15*K15</f>
        <v>0</v>
      </c>
      <c r="M15" s="27">
        <f>K15*J15</f>
        <v>0</v>
      </c>
    </row>
    <row r="16" spans="2:13" x14ac:dyDescent="0.3">
      <c r="B16" s="12" t="s">
        <v>137</v>
      </c>
      <c r="C16" s="13" t="s">
        <v>33</v>
      </c>
      <c r="D16" s="14"/>
      <c r="E16" s="14"/>
      <c r="F16" s="14"/>
      <c r="G16" s="15"/>
      <c r="H16" s="16">
        <v>22</v>
      </c>
      <c r="I16" s="17">
        <v>6</v>
      </c>
      <c r="J16" s="16">
        <f t="shared" ref="J16" si="0">H16*I16</f>
        <v>132</v>
      </c>
      <c r="K16" s="7">
        <v>0</v>
      </c>
      <c r="L16" s="18">
        <f t="shared" ref="L16" si="1">I16*K16</f>
        <v>0</v>
      </c>
      <c r="M16" s="19">
        <f t="shared" ref="M16" si="2">K16*J16</f>
        <v>0</v>
      </c>
    </row>
    <row r="17" spans="2:13" x14ac:dyDescent="0.3">
      <c r="B17" s="20" t="s">
        <v>117</v>
      </c>
      <c r="C17" s="21" t="s">
        <v>34</v>
      </c>
      <c r="D17" s="22"/>
      <c r="E17" s="22"/>
      <c r="F17" s="22"/>
      <c r="G17" s="23"/>
      <c r="H17" s="24">
        <v>32</v>
      </c>
      <c r="I17" s="25">
        <v>6</v>
      </c>
      <c r="J17" s="24">
        <f>H17*I17</f>
        <v>192</v>
      </c>
      <c r="K17" s="6">
        <v>0</v>
      </c>
      <c r="L17" s="26">
        <f>I17*K17</f>
        <v>0</v>
      </c>
      <c r="M17" s="27">
        <f>K17*J17</f>
        <v>0</v>
      </c>
    </row>
    <row r="18" spans="2:13" x14ac:dyDescent="0.3">
      <c r="B18" s="12" t="s">
        <v>118</v>
      </c>
      <c r="C18" s="13" t="s">
        <v>35</v>
      </c>
      <c r="D18" s="14"/>
      <c r="E18" s="14"/>
      <c r="F18" s="14"/>
      <c r="G18" s="15"/>
      <c r="H18" s="16">
        <v>66</v>
      </c>
      <c r="I18" s="17">
        <v>1</v>
      </c>
      <c r="J18" s="16">
        <f t="shared" ref="J18" si="3">H18*I18</f>
        <v>66</v>
      </c>
      <c r="K18" s="7">
        <v>0</v>
      </c>
      <c r="L18" s="18">
        <f t="shared" ref="L18" si="4">I18*K18</f>
        <v>0</v>
      </c>
      <c r="M18" s="19">
        <f t="shared" ref="M18" si="5">K18*J18</f>
        <v>0</v>
      </c>
    </row>
    <row r="19" spans="2:13" ht="15" x14ac:dyDescent="0.25">
      <c r="B19" s="74" t="s">
        <v>29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</row>
    <row r="20" spans="2:13" x14ac:dyDescent="0.3">
      <c r="B20" s="12" t="s">
        <v>99</v>
      </c>
      <c r="C20" s="13" t="s">
        <v>98</v>
      </c>
      <c r="D20" s="14"/>
      <c r="E20" s="14"/>
      <c r="F20" s="14"/>
      <c r="G20" s="64" t="s">
        <v>91</v>
      </c>
      <c r="H20" s="16">
        <v>9.5</v>
      </c>
      <c r="I20" s="17">
        <v>6</v>
      </c>
      <c r="J20" s="16">
        <f t="shared" ref="J20:J35" si="6">H20*I20</f>
        <v>57</v>
      </c>
      <c r="K20" s="7">
        <v>0</v>
      </c>
      <c r="L20" s="18">
        <f t="shared" ref="L20:L35" si="7">I20*K20</f>
        <v>0</v>
      </c>
      <c r="M20" s="19">
        <f t="shared" ref="M20:M35" si="8">K20*J20</f>
        <v>0</v>
      </c>
    </row>
    <row r="21" spans="2:13" x14ac:dyDescent="0.3">
      <c r="B21" s="20" t="s">
        <v>100</v>
      </c>
      <c r="C21" s="21" t="s">
        <v>101</v>
      </c>
      <c r="D21" s="22"/>
      <c r="E21" s="22"/>
      <c r="F21" s="22"/>
      <c r="G21" s="65" t="s">
        <v>91</v>
      </c>
      <c r="H21" s="24">
        <v>11.6</v>
      </c>
      <c r="I21" s="25">
        <v>6</v>
      </c>
      <c r="J21" s="24">
        <f t="shared" ref="J21" si="9">H21*I21</f>
        <v>69.599999999999994</v>
      </c>
      <c r="K21" s="6">
        <v>0</v>
      </c>
      <c r="L21" s="26">
        <f t="shared" ref="L21" si="10">I21*K21</f>
        <v>0</v>
      </c>
      <c r="M21" s="27">
        <f t="shared" ref="M21" si="11">K21*J21</f>
        <v>0</v>
      </c>
    </row>
    <row r="22" spans="2:13" x14ac:dyDescent="0.3">
      <c r="B22" s="12" t="s">
        <v>119</v>
      </c>
      <c r="C22" s="13" t="s">
        <v>102</v>
      </c>
      <c r="D22" s="14"/>
      <c r="E22" s="14"/>
      <c r="F22" s="14"/>
      <c r="G22" s="15"/>
      <c r="H22" s="16">
        <v>13</v>
      </c>
      <c r="I22" s="17">
        <v>6</v>
      </c>
      <c r="J22" s="16">
        <f t="shared" ref="J22" si="12">H22*I22</f>
        <v>78</v>
      </c>
      <c r="K22" s="7">
        <v>0</v>
      </c>
      <c r="L22" s="18">
        <f t="shared" ref="L22" si="13">I22*K22</f>
        <v>0</v>
      </c>
      <c r="M22" s="19">
        <f t="shared" ref="M22" si="14">K22*J22</f>
        <v>0</v>
      </c>
    </row>
    <row r="23" spans="2:13" x14ac:dyDescent="0.3">
      <c r="B23" s="20" t="s">
        <v>120</v>
      </c>
      <c r="C23" s="21" t="s">
        <v>75</v>
      </c>
      <c r="D23" s="22"/>
      <c r="E23" s="22"/>
      <c r="F23" s="22"/>
      <c r="G23" s="23"/>
      <c r="H23" s="24">
        <v>13.5</v>
      </c>
      <c r="I23" s="25">
        <v>6</v>
      </c>
      <c r="J23" s="24">
        <f t="shared" si="6"/>
        <v>81</v>
      </c>
      <c r="K23" s="6">
        <v>0</v>
      </c>
      <c r="L23" s="26">
        <f t="shared" si="7"/>
        <v>0</v>
      </c>
      <c r="M23" s="27">
        <f t="shared" si="8"/>
        <v>0</v>
      </c>
    </row>
    <row r="24" spans="2:13" x14ac:dyDescent="0.3">
      <c r="B24" s="12" t="s">
        <v>103</v>
      </c>
      <c r="C24" s="13" t="s">
        <v>76</v>
      </c>
      <c r="D24" s="14"/>
      <c r="E24" s="14"/>
      <c r="F24" s="14"/>
      <c r="G24" s="64" t="s">
        <v>91</v>
      </c>
      <c r="H24" s="16">
        <v>16</v>
      </c>
      <c r="I24" s="17">
        <v>6</v>
      </c>
      <c r="J24" s="16">
        <f t="shared" si="6"/>
        <v>96</v>
      </c>
      <c r="K24" s="7">
        <v>0</v>
      </c>
      <c r="L24" s="18">
        <f t="shared" si="7"/>
        <v>0</v>
      </c>
      <c r="M24" s="19">
        <f t="shared" si="8"/>
        <v>0</v>
      </c>
    </row>
    <row r="25" spans="2:13" x14ac:dyDescent="0.3">
      <c r="B25" s="20" t="s">
        <v>104</v>
      </c>
      <c r="C25" s="21" t="s">
        <v>115</v>
      </c>
      <c r="D25" s="22"/>
      <c r="E25" s="22"/>
      <c r="F25" s="22"/>
      <c r="G25" s="23"/>
      <c r="H25" s="24">
        <v>17</v>
      </c>
      <c r="I25" s="25">
        <v>6</v>
      </c>
      <c r="J25" s="24">
        <f>H25*I25</f>
        <v>102</v>
      </c>
      <c r="K25" s="6">
        <v>0</v>
      </c>
      <c r="L25" s="26">
        <f>I25*K25</f>
        <v>0</v>
      </c>
      <c r="M25" s="27">
        <f>K25*J25</f>
        <v>0</v>
      </c>
    </row>
    <row r="26" spans="2:13" x14ac:dyDescent="0.3">
      <c r="B26" s="12" t="s">
        <v>106</v>
      </c>
      <c r="C26" s="13" t="s">
        <v>105</v>
      </c>
      <c r="D26" s="14"/>
      <c r="E26" s="14"/>
      <c r="F26" s="14"/>
      <c r="G26" s="64" t="s">
        <v>91</v>
      </c>
      <c r="H26" s="16">
        <v>19</v>
      </c>
      <c r="I26" s="17">
        <v>6</v>
      </c>
      <c r="J26" s="16">
        <f t="shared" ref="J26" si="15">H26*I26</f>
        <v>114</v>
      </c>
      <c r="K26" s="7">
        <v>0</v>
      </c>
      <c r="L26" s="18">
        <f t="shared" ref="L26" si="16">I26*K26</f>
        <v>0</v>
      </c>
      <c r="M26" s="19">
        <f t="shared" ref="M26" si="17">K26*J26</f>
        <v>0</v>
      </c>
    </row>
    <row r="27" spans="2:13" x14ac:dyDescent="0.3">
      <c r="B27" s="20" t="s">
        <v>107</v>
      </c>
      <c r="C27" s="21" t="s">
        <v>77</v>
      </c>
      <c r="D27" s="22"/>
      <c r="E27" s="22"/>
      <c r="F27" s="22"/>
      <c r="G27" s="23"/>
      <c r="H27" s="24">
        <v>20</v>
      </c>
      <c r="I27" s="25">
        <v>6</v>
      </c>
      <c r="J27" s="24">
        <f>H27*I27</f>
        <v>120</v>
      </c>
      <c r="K27" s="6">
        <v>0</v>
      </c>
      <c r="L27" s="26">
        <f>I27*K27</f>
        <v>0</v>
      </c>
      <c r="M27" s="27">
        <f>K27*J27</f>
        <v>0</v>
      </c>
    </row>
    <row r="28" spans="2:13" x14ac:dyDescent="0.3">
      <c r="B28" s="12" t="s">
        <v>121</v>
      </c>
      <c r="C28" s="13" t="s">
        <v>136</v>
      </c>
      <c r="D28" s="14"/>
      <c r="E28" s="14"/>
      <c r="F28" s="14"/>
      <c r="G28" s="64" t="s">
        <v>91</v>
      </c>
      <c r="H28" s="16">
        <v>21</v>
      </c>
      <c r="I28" s="17">
        <v>6</v>
      </c>
      <c r="J28" s="16">
        <f t="shared" si="6"/>
        <v>126</v>
      </c>
      <c r="K28" s="7">
        <v>0</v>
      </c>
      <c r="L28" s="18">
        <f t="shared" si="7"/>
        <v>0</v>
      </c>
      <c r="M28" s="19">
        <f t="shared" si="8"/>
        <v>0</v>
      </c>
    </row>
    <row r="29" spans="2:13" x14ac:dyDescent="0.3">
      <c r="B29" s="20" t="s">
        <v>122</v>
      </c>
      <c r="C29" s="21" t="s">
        <v>78</v>
      </c>
      <c r="D29" s="22"/>
      <c r="E29" s="22"/>
      <c r="F29" s="22"/>
      <c r="G29" s="65" t="s">
        <v>91</v>
      </c>
      <c r="H29" s="24">
        <v>27</v>
      </c>
      <c r="I29" s="25">
        <v>6</v>
      </c>
      <c r="J29" s="24">
        <f>H29*I29</f>
        <v>162</v>
      </c>
      <c r="K29" s="6">
        <v>0</v>
      </c>
      <c r="L29" s="26">
        <f>I29*K29</f>
        <v>0</v>
      </c>
      <c r="M29" s="27">
        <f>K29*J29</f>
        <v>0</v>
      </c>
    </row>
    <row r="30" spans="2:13" x14ac:dyDescent="0.3">
      <c r="B30" s="12"/>
      <c r="C30" s="62" t="s">
        <v>79</v>
      </c>
      <c r="D30" s="14"/>
      <c r="E30" s="14"/>
      <c r="F30" s="14"/>
      <c r="G30" s="15"/>
      <c r="H30" s="16"/>
      <c r="I30" s="17"/>
      <c r="J30" s="16"/>
      <c r="K30" s="7"/>
      <c r="L30" s="18"/>
      <c r="M30" s="19"/>
    </row>
    <row r="31" spans="2:13" x14ac:dyDescent="0.3">
      <c r="B31" s="20" t="s">
        <v>123</v>
      </c>
      <c r="C31" s="21" t="s">
        <v>82</v>
      </c>
      <c r="D31" s="22"/>
      <c r="E31" s="22"/>
      <c r="F31" s="22"/>
      <c r="G31" s="65" t="s">
        <v>91</v>
      </c>
      <c r="H31" s="24">
        <v>36</v>
      </c>
      <c r="I31" s="25">
        <v>6</v>
      </c>
      <c r="J31" s="24">
        <f t="shared" ref="J31" si="18">H31*I31</f>
        <v>216</v>
      </c>
      <c r="K31" s="6">
        <v>0</v>
      </c>
      <c r="L31" s="26">
        <f t="shared" ref="L31" si="19">I31*K31</f>
        <v>0</v>
      </c>
      <c r="M31" s="27">
        <f t="shared" ref="M31" si="20">K31*J31</f>
        <v>0</v>
      </c>
    </row>
    <row r="32" spans="2:13" x14ac:dyDescent="0.3">
      <c r="B32" s="12" t="s">
        <v>124</v>
      </c>
      <c r="C32" s="13" t="s">
        <v>80</v>
      </c>
      <c r="D32" s="14"/>
      <c r="E32" s="14"/>
      <c r="F32" s="14"/>
      <c r="G32" s="15"/>
      <c r="H32" s="16">
        <v>46</v>
      </c>
      <c r="I32" s="17">
        <v>6</v>
      </c>
      <c r="J32" s="16">
        <f t="shared" si="6"/>
        <v>276</v>
      </c>
      <c r="K32" s="7">
        <v>0</v>
      </c>
      <c r="L32" s="18">
        <f t="shared" si="7"/>
        <v>0</v>
      </c>
      <c r="M32" s="19">
        <f t="shared" si="8"/>
        <v>0</v>
      </c>
    </row>
    <row r="33" spans="2:13" x14ac:dyDescent="0.3">
      <c r="B33" s="20" t="s">
        <v>125</v>
      </c>
      <c r="C33" s="21" t="s">
        <v>81</v>
      </c>
      <c r="D33" s="22"/>
      <c r="E33" s="22"/>
      <c r="F33" s="22"/>
      <c r="G33" s="65" t="s">
        <v>91</v>
      </c>
      <c r="H33" s="24">
        <v>69</v>
      </c>
      <c r="I33" s="25">
        <v>6</v>
      </c>
      <c r="J33" s="24">
        <f t="shared" ref="J33" si="21">H33*I33</f>
        <v>414</v>
      </c>
      <c r="K33" s="6">
        <v>0</v>
      </c>
      <c r="L33" s="26">
        <f t="shared" ref="L33" si="22">I33*K33</f>
        <v>0</v>
      </c>
      <c r="M33" s="27">
        <f t="shared" ref="M33" si="23">K33*J33</f>
        <v>0</v>
      </c>
    </row>
    <row r="34" spans="2:13" ht="15" x14ac:dyDescent="0.25">
      <c r="B34" s="74" t="s">
        <v>1</v>
      </c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</row>
    <row r="35" spans="2:13" x14ac:dyDescent="0.3">
      <c r="B35" s="12"/>
      <c r="C35" s="70"/>
      <c r="D35" s="71"/>
      <c r="E35" s="71"/>
      <c r="F35" s="71"/>
      <c r="G35" s="72"/>
      <c r="H35" s="28"/>
      <c r="I35" s="29"/>
      <c r="J35" s="16">
        <f t="shared" si="6"/>
        <v>0</v>
      </c>
      <c r="K35" s="7">
        <v>0</v>
      </c>
      <c r="L35" s="18">
        <f t="shared" si="7"/>
        <v>0</v>
      </c>
      <c r="M35" s="19">
        <f t="shared" si="8"/>
        <v>0</v>
      </c>
    </row>
    <row r="36" spans="2:13" ht="15" x14ac:dyDescent="0.25">
      <c r="B36" s="74" t="s">
        <v>2</v>
      </c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</row>
    <row r="37" spans="2:13" x14ac:dyDescent="0.3">
      <c r="B37" s="12" t="s">
        <v>126</v>
      </c>
      <c r="C37" s="13" t="s">
        <v>36</v>
      </c>
      <c r="D37" s="14"/>
      <c r="E37" s="14"/>
      <c r="F37" s="14"/>
      <c r="G37" s="15"/>
      <c r="H37" s="16">
        <v>9.5</v>
      </c>
      <c r="I37" s="17">
        <v>6</v>
      </c>
      <c r="J37" s="16">
        <f t="shared" ref="J37:J49" si="24">H37*I37</f>
        <v>57</v>
      </c>
      <c r="K37" s="7">
        <v>0</v>
      </c>
      <c r="L37" s="18">
        <f t="shared" ref="L37:L49" si="25">I37*K37</f>
        <v>0</v>
      </c>
      <c r="M37" s="19">
        <f t="shared" ref="M37:M49" si="26">K37*J37</f>
        <v>0</v>
      </c>
    </row>
    <row r="38" spans="2:13" x14ac:dyDescent="0.3">
      <c r="B38" s="20" t="s">
        <v>127</v>
      </c>
      <c r="C38" s="21" t="s">
        <v>108</v>
      </c>
      <c r="D38" s="22"/>
      <c r="E38" s="22"/>
      <c r="F38" s="22"/>
      <c r="G38" s="65" t="s">
        <v>91</v>
      </c>
      <c r="H38" s="24">
        <v>12</v>
      </c>
      <c r="I38" s="25">
        <v>6</v>
      </c>
      <c r="J38" s="24">
        <f t="shared" ref="J38" si="27">H38*I38</f>
        <v>72</v>
      </c>
      <c r="K38" s="6">
        <v>0</v>
      </c>
      <c r="L38" s="26">
        <f t="shared" ref="L38" si="28">I38*K38</f>
        <v>0</v>
      </c>
      <c r="M38" s="27">
        <f t="shared" ref="M38" si="29">K38*J38</f>
        <v>0</v>
      </c>
    </row>
    <row r="39" spans="2:13" x14ac:dyDescent="0.3">
      <c r="B39" s="12" t="s">
        <v>128</v>
      </c>
      <c r="C39" s="13" t="s">
        <v>83</v>
      </c>
      <c r="D39" s="14"/>
      <c r="E39" s="14"/>
      <c r="F39" s="14"/>
      <c r="G39" s="64"/>
      <c r="H39" s="16">
        <v>16</v>
      </c>
      <c r="I39" s="17">
        <v>6</v>
      </c>
      <c r="J39" s="16">
        <f t="shared" si="24"/>
        <v>96</v>
      </c>
      <c r="K39" s="7">
        <v>0</v>
      </c>
      <c r="L39" s="18">
        <f t="shared" si="25"/>
        <v>0</v>
      </c>
      <c r="M39" s="19">
        <f t="shared" si="26"/>
        <v>0</v>
      </c>
    </row>
    <row r="40" spans="2:13" x14ac:dyDescent="0.3">
      <c r="B40" s="20" t="s">
        <v>129</v>
      </c>
      <c r="C40" s="21" t="s">
        <v>84</v>
      </c>
      <c r="D40" s="22"/>
      <c r="E40" s="22"/>
      <c r="F40" s="22"/>
      <c r="G40" s="65" t="s">
        <v>91</v>
      </c>
      <c r="H40" s="24">
        <v>16.5</v>
      </c>
      <c r="I40" s="25">
        <v>6</v>
      </c>
      <c r="J40" s="24">
        <f t="shared" ref="J40:J41" si="30">H40*I40</f>
        <v>99</v>
      </c>
      <c r="K40" s="6">
        <v>0</v>
      </c>
      <c r="L40" s="26">
        <f t="shared" ref="L40:L41" si="31">I40*K40</f>
        <v>0</v>
      </c>
      <c r="M40" s="27">
        <f t="shared" ref="M40:M41" si="32">K40*J40</f>
        <v>0</v>
      </c>
    </row>
    <row r="41" spans="2:13" x14ac:dyDescent="0.3">
      <c r="B41" s="12" t="s">
        <v>130</v>
      </c>
      <c r="C41" s="13" t="s">
        <v>85</v>
      </c>
      <c r="D41" s="14"/>
      <c r="E41" s="14"/>
      <c r="F41" s="14"/>
      <c r="G41" s="64" t="s">
        <v>91</v>
      </c>
      <c r="H41" s="16">
        <v>18</v>
      </c>
      <c r="I41" s="17">
        <v>6</v>
      </c>
      <c r="J41" s="16">
        <f t="shared" si="30"/>
        <v>108</v>
      </c>
      <c r="K41" s="7">
        <v>0</v>
      </c>
      <c r="L41" s="18">
        <f t="shared" si="31"/>
        <v>0</v>
      </c>
      <c r="M41" s="19">
        <f t="shared" si="32"/>
        <v>0</v>
      </c>
    </row>
    <row r="42" spans="2:13" x14ac:dyDescent="0.3">
      <c r="B42" s="20" t="s">
        <v>131</v>
      </c>
      <c r="C42" s="21" t="s">
        <v>109</v>
      </c>
      <c r="D42" s="22"/>
      <c r="E42" s="22"/>
      <c r="F42" s="22"/>
      <c r="G42" s="65" t="s">
        <v>91</v>
      </c>
      <c r="H42" s="24">
        <v>20</v>
      </c>
      <c r="I42" s="25">
        <v>6</v>
      </c>
      <c r="J42" s="24">
        <f t="shared" si="24"/>
        <v>120</v>
      </c>
      <c r="K42" s="6">
        <v>0</v>
      </c>
      <c r="L42" s="26">
        <f t="shared" si="25"/>
        <v>0</v>
      </c>
      <c r="M42" s="27">
        <f t="shared" si="26"/>
        <v>0</v>
      </c>
    </row>
    <row r="43" spans="2:13" x14ac:dyDescent="0.3">
      <c r="B43" s="12" t="s">
        <v>132</v>
      </c>
      <c r="C43" s="13" t="s">
        <v>86</v>
      </c>
      <c r="D43" s="14"/>
      <c r="E43" s="14"/>
      <c r="F43" s="14"/>
      <c r="G43" s="15"/>
      <c r="H43" s="16">
        <v>20</v>
      </c>
      <c r="I43" s="17">
        <v>6</v>
      </c>
      <c r="J43" s="16">
        <f t="shared" ref="J43:J44" si="33">H43*I43</f>
        <v>120</v>
      </c>
      <c r="K43" s="7">
        <v>0</v>
      </c>
      <c r="L43" s="18">
        <f t="shared" ref="L43:L44" si="34">I43*K43</f>
        <v>0</v>
      </c>
      <c r="M43" s="19">
        <f t="shared" ref="M43:M44" si="35">K43*J43</f>
        <v>0</v>
      </c>
    </row>
    <row r="44" spans="2:13" x14ac:dyDescent="0.3">
      <c r="B44" s="20" t="s">
        <v>133</v>
      </c>
      <c r="C44" s="21" t="s">
        <v>110</v>
      </c>
      <c r="D44" s="22"/>
      <c r="E44" s="22"/>
      <c r="F44" s="22"/>
      <c r="G44" s="65" t="s">
        <v>91</v>
      </c>
      <c r="H44" s="24">
        <v>25</v>
      </c>
      <c r="I44" s="25">
        <v>6</v>
      </c>
      <c r="J44" s="24">
        <f t="shared" si="33"/>
        <v>150</v>
      </c>
      <c r="K44" s="6">
        <v>0</v>
      </c>
      <c r="L44" s="26">
        <f t="shared" si="34"/>
        <v>0</v>
      </c>
      <c r="M44" s="27">
        <f t="shared" si="35"/>
        <v>0</v>
      </c>
    </row>
    <row r="45" spans="2:13" x14ac:dyDescent="0.3">
      <c r="B45" s="12" t="s">
        <v>112</v>
      </c>
      <c r="C45" s="13" t="s">
        <v>111</v>
      </c>
      <c r="D45" s="14"/>
      <c r="E45" s="14"/>
      <c r="F45" s="14"/>
      <c r="G45" s="15"/>
      <c r="H45" s="16">
        <v>26</v>
      </c>
      <c r="I45" s="17">
        <v>6</v>
      </c>
      <c r="J45" s="16">
        <f t="shared" si="24"/>
        <v>156</v>
      </c>
      <c r="K45" s="7">
        <v>0</v>
      </c>
      <c r="L45" s="18">
        <f t="shared" si="25"/>
        <v>0</v>
      </c>
      <c r="M45" s="19">
        <f t="shared" si="26"/>
        <v>0</v>
      </c>
    </row>
    <row r="46" spans="2:13" x14ac:dyDescent="0.3">
      <c r="B46" s="20" t="s">
        <v>113</v>
      </c>
      <c r="C46" s="21" t="s">
        <v>87</v>
      </c>
      <c r="D46" s="22"/>
      <c r="E46" s="22"/>
      <c r="F46" s="22"/>
      <c r="G46" s="23"/>
      <c r="H46" s="24">
        <v>30</v>
      </c>
      <c r="I46" s="25">
        <v>6</v>
      </c>
      <c r="J46" s="24">
        <f t="shared" si="24"/>
        <v>180</v>
      </c>
      <c r="K46" s="6">
        <v>0</v>
      </c>
      <c r="L46" s="26">
        <f t="shared" si="25"/>
        <v>0</v>
      </c>
      <c r="M46" s="27">
        <f t="shared" si="26"/>
        <v>0</v>
      </c>
    </row>
    <row r="47" spans="2:13" x14ac:dyDescent="0.3">
      <c r="B47" s="34"/>
      <c r="C47" s="63" t="s">
        <v>79</v>
      </c>
      <c r="D47" s="36"/>
      <c r="E47" s="36"/>
      <c r="F47" s="36"/>
      <c r="G47" s="37"/>
      <c r="H47" s="38"/>
      <c r="I47" s="39"/>
      <c r="J47" s="38"/>
      <c r="K47" s="5"/>
      <c r="L47" s="40"/>
      <c r="M47" s="38"/>
    </row>
    <row r="48" spans="2:13" x14ac:dyDescent="0.3">
      <c r="B48" s="30" t="s">
        <v>134</v>
      </c>
      <c r="C48" s="21" t="s">
        <v>88</v>
      </c>
      <c r="D48" s="22"/>
      <c r="E48" s="22"/>
      <c r="F48" s="22"/>
      <c r="G48" s="65" t="s">
        <v>91</v>
      </c>
      <c r="H48" s="31">
        <v>30</v>
      </c>
      <c r="I48" s="32">
        <v>6</v>
      </c>
      <c r="J48" s="31">
        <f t="shared" si="24"/>
        <v>180</v>
      </c>
      <c r="K48" s="6">
        <v>0</v>
      </c>
      <c r="L48" s="33">
        <f t="shared" si="25"/>
        <v>0</v>
      </c>
      <c r="M48" s="31">
        <f t="shared" si="26"/>
        <v>0</v>
      </c>
    </row>
    <row r="49" spans="2:13" x14ac:dyDescent="0.3">
      <c r="B49" s="34" t="s">
        <v>135</v>
      </c>
      <c r="C49" s="35" t="s">
        <v>89</v>
      </c>
      <c r="D49" s="36"/>
      <c r="E49" s="36"/>
      <c r="F49" s="36"/>
      <c r="G49" s="64" t="s">
        <v>91</v>
      </c>
      <c r="H49" s="38">
        <v>52</v>
      </c>
      <c r="I49" s="39">
        <v>6</v>
      </c>
      <c r="J49" s="38">
        <f t="shared" si="24"/>
        <v>312</v>
      </c>
      <c r="K49" s="5">
        <v>0</v>
      </c>
      <c r="L49" s="40">
        <f t="shared" si="25"/>
        <v>0</v>
      </c>
      <c r="M49" s="38">
        <f t="shared" si="26"/>
        <v>0</v>
      </c>
    </row>
    <row r="50" spans="2:13" x14ac:dyDescent="0.3">
      <c r="B50" s="30" t="s">
        <v>114</v>
      </c>
      <c r="C50" s="21" t="s">
        <v>90</v>
      </c>
      <c r="D50" s="22"/>
      <c r="E50" s="22"/>
      <c r="F50" s="22"/>
      <c r="G50" s="65" t="s">
        <v>91</v>
      </c>
      <c r="H50" s="31">
        <v>69</v>
      </c>
      <c r="I50" s="32">
        <v>6</v>
      </c>
      <c r="J50" s="31">
        <f t="shared" ref="J50" si="36">H50*I50</f>
        <v>414</v>
      </c>
      <c r="K50" s="6">
        <v>0</v>
      </c>
      <c r="L50" s="33">
        <f t="shared" ref="L50" si="37">I50*K50</f>
        <v>0</v>
      </c>
      <c r="M50" s="31">
        <f t="shared" ref="M50" si="38">K50*J50</f>
        <v>0</v>
      </c>
    </row>
    <row r="51" spans="2:13" ht="15" x14ac:dyDescent="0.25">
      <c r="B51" s="41" t="s">
        <v>10</v>
      </c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</row>
    <row r="52" spans="2:13" x14ac:dyDescent="0.3">
      <c r="B52" s="42"/>
      <c r="C52" s="79" t="s">
        <v>28</v>
      </c>
      <c r="D52" s="80"/>
      <c r="E52" s="80"/>
      <c r="F52" s="80"/>
      <c r="G52" s="81"/>
      <c r="H52" s="43">
        <v>25</v>
      </c>
      <c r="I52" s="44"/>
      <c r="J52" s="43"/>
      <c r="K52" s="44"/>
      <c r="L52" s="45">
        <f>SUM(L13:L18,L20:L33,L35:L35,L37:L50)</f>
        <v>0</v>
      </c>
      <c r="M52" s="43">
        <f>IF(T65&lt;&gt;1,IF(SUM(M13:M18,M20:M33,M35:M35,M37:M50)&gt;=500,0,H52),0)</f>
        <v>0</v>
      </c>
    </row>
    <row r="53" spans="2:13" x14ac:dyDescent="0.3">
      <c r="B53" s="46" t="s">
        <v>31</v>
      </c>
      <c r="C53" s="47"/>
      <c r="D53" s="47"/>
      <c r="H53" s="48"/>
      <c r="J53" s="48"/>
      <c r="L53" s="50"/>
      <c r="M53" s="48"/>
    </row>
    <row r="54" spans="2:13" x14ac:dyDescent="0.3">
      <c r="H54" s="48"/>
      <c r="J54" s="48"/>
      <c r="L54" s="50"/>
      <c r="M54" s="48"/>
    </row>
    <row r="55" spans="2:13" x14ac:dyDescent="0.3">
      <c r="B55" s="51" t="s">
        <v>21</v>
      </c>
      <c r="C55" s="51"/>
      <c r="D55" s="51"/>
      <c r="F55" s="69" t="s">
        <v>9</v>
      </c>
      <c r="G55" s="69"/>
      <c r="H55" s="69"/>
      <c r="I55" s="69"/>
      <c r="J55" s="69"/>
      <c r="K55" s="69"/>
      <c r="L55" s="52"/>
      <c r="M55" s="53" t="s">
        <v>6</v>
      </c>
    </row>
    <row r="56" spans="2:13" x14ac:dyDescent="0.3">
      <c r="B56" s="1"/>
      <c r="C56" s="9" t="s">
        <v>22</v>
      </c>
      <c r="J56" s="49"/>
      <c r="M56" s="54">
        <f>SUM(M11:M52)</f>
        <v>0</v>
      </c>
    </row>
    <row r="57" spans="2:13" x14ac:dyDescent="0.3">
      <c r="B57" s="1"/>
      <c r="C57" s="9" t="s">
        <v>23</v>
      </c>
      <c r="E57" s="55"/>
      <c r="F57" s="55"/>
      <c r="G57" s="55"/>
      <c r="L57" s="50"/>
    </row>
    <row r="59" spans="2:13" x14ac:dyDescent="0.3">
      <c r="C59" s="78" t="s">
        <v>12</v>
      </c>
      <c r="D59" s="78"/>
      <c r="E59" s="78"/>
      <c r="F59" s="78"/>
      <c r="G59" s="78" t="s">
        <v>20</v>
      </c>
      <c r="H59" s="78"/>
      <c r="I59" s="78"/>
      <c r="J59" s="78"/>
      <c r="K59" s="78"/>
      <c r="L59" s="78"/>
      <c r="M59" s="78"/>
    </row>
    <row r="60" spans="2:13" x14ac:dyDescent="0.3">
      <c r="C60" s="56" t="s">
        <v>13</v>
      </c>
      <c r="D60" s="2"/>
      <c r="E60" s="57" t="s">
        <v>14</v>
      </c>
      <c r="F60" s="3"/>
      <c r="G60" s="56" t="s">
        <v>24</v>
      </c>
      <c r="H60" s="58"/>
      <c r="I60" s="59"/>
      <c r="J60" s="67"/>
      <c r="K60" s="67"/>
      <c r="L60" s="67"/>
      <c r="M60" s="82"/>
    </row>
    <row r="61" spans="2:13" x14ac:dyDescent="0.3">
      <c r="C61" s="56" t="s">
        <v>15</v>
      </c>
      <c r="D61" s="67" t="s">
        <v>39</v>
      </c>
      <c r="E61" s="67"/>
      <c r="F61" s="68"/>
      <c r="G61" s="56" t="s">
        <v>15</v>
      </c>
      <c r="H61" s="60"/>
      <c r="I61" s="59"/>
      <c r="J61" s="67"/>
      <c r="K61" s="67"/>
      <c r="L61" s="67"/>
      <c r="M61" s="82"/>
    </row>
    <row r="62" spans="2:13" x14ac:dyDescent="0.3">
      <c r="C62" s="56" t="s">
        <v>16</v>
      </c>
      <c r="D62" s="67"/>
      <c r="E62" s="67"/>
      <c r="F62" s="68"/>
      <c r="G62" s="56" t="s">
        <v>16</v>
      </c>
      <c r="H62" s="60"/>
      <c r="I62" s="59"/>
      <c r="J62" s="67"/>
      <c r="K62" s="67"/>
      <c r="L62" s="67"/>
      <c r="M62" s="82"/>
    </row>
    <row r="63" spans="2:13" x14ac:dyDescent="0.3">
      <c r="C63" s="56" t="s">
        <v>18</v>
      </c>
      <c r="D63" s="2"/>
      <c r="E63" s="57" t="s">
        <v>17</v>
      </c>
      <c r="F63" s="3"/>
      <c r="G63" s="56" t="s">
        <v>25</v>
      </c>
      <c r="H63" s="60"/>
      <c r="I63" s="59"/>
      <c r="J63" s="67"/>
      <c r="K63" s="67"/>
      <c r="L63" s="67"/>
      <c r="M63" s="82"/>
    </row>
    <row r="64" spans="2:13" x14ac:dyDescent="0.3">
      <c r="C64" s="56" t="s">
        <v>19</v>
      </c>
      <c r="D64" s="67"/>
      <c r="E64" s="67"/>
      <c r="F64" s="68"/>
      <c r="G64" s="56" t="s">
        <v>26</v>
      </c>
      <c r="H64" s="60"/>
      <c r="I64" s="59"/>
      <c r="J64" s="67"/>
      <c r="K64" s="67"/>
      <c r="L64" s="67"/>
      <c r="M64" s="82"/>
    </row>
    <row r="65" spans="3:20" x14ac:dyDescent="0.3">
      <c r="C65" s="61" t="s">
        <v>37</v>
      </c>
      <c r="D65" s="67"/>
      <c r="E65" s="67"/>
      <c r="F65" s="68"/>
      <c r="G65" s="61" t="s">
        <v>38</v>
      </c>
      <c r="H65" s="60"/>
      <c r="I65" s="59"/>
      <c r="J65" s="67"/>
      <c r="K65" s="67"/>
      <c r="L65" s="67"/>
      <c r="M65" s="82"/>
      <c r="T65" s="4">
        <v>1</v>
      </c>
    </row>
  </sheetData>
  <sheetProtection algorithmName="SHA-512" hashValue="MuABixJ0BHMDRzNXYv1Ib3zbVJM1O+7OE1+hFpcBddtOLMVj2oTjmUnBVLJBKKhHq8E0k5w9yvmEMgpFYjVw1Q==" saltValue="o0tGb1Yd+3gTd9mvPjxKvQ==" spinCount="100000" sheet="1" objects="1" scenarios="1"/>
  <mergeCells count="23">
    <mergeCell ref="D65:F65"/>
    <mergeCell ref="J65:M65"/>
    <mergeCell ref="D64:F64"/>
    <mergeCell ref="J60:M60"/>
    <mergeCell ref="J61:M61"/>
    <mergeCell ref="J62:M62"/>
    <mergeCell ref="J63:M63"/>
    <mergeCell ref="J64:M64"/>
    <mergeCell ref="E6:L6"/>
    <mergeCell ref="D61:F61"/>
    <mergeCell ref="D62:F62"/>
    <mergeCell ref="F55:K55"/>
    <mergeCell ref="C35:G35"/>
    <mergeCell ref="B8:M8"/>
    <mergeCell ref="B19:M19"/>
    <mergeCell ref="B34:M34"/>
    <mergeCell ref="C9:G9"/>
    <mergeCell ref="B13:M13"/>
    <mergeCell ref="C59:F59"/>
    <mergeCell ref="G59:M59"/>
    <mergeCell ref="C52:G52"/>
    <mergeCell ref="B36:M36"/>
    <mergeCell ref="B10:M10"/>
  </mergeCells>
  <phoneticPr fontId="3" type="noConversion"/>
  <printOptions horizontalCentered="1" verticalCentered="1"/>
  <pageMargins left="0" right="0" top="0" bottom="0.35433070866141736" header="0" footer="0"/>
  <pageSetup paperSize="9" scale="7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5" r:id="rId4" name="Option Button 7">
              <controlPr locked="0" defaultSize="0" autoFill="0" autoLine="0" autoPict="0">
                <anchor moveWithCells="1">
                  <from>
                    <xdr:col>1</xdr:col>
                    <xdr:colOff>38100</xdr:colOff>
                    <xdr:row>55</xdr:row>
                    <xdr:rowOff>19050</xdr:rowOff>
                  </from>
                  <to>
                    <xdr:col>1</xdr:col>
                    <xdr:colOff>228600</xdr:colOff>
                    <xdr:row>55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Option Button 8">
              <controlPr locked="0" defaultSize="0" autoFill="0" autoLine="0" autoPict="0">
                <anchor moveWithCells="1">
                  <from>
                    <xdr:col>1</xdr:col>
                    <xdr:colOff>38100</xdr:colOff>
                    <xdr:row>56</xdr:row>
                    <xdr:rowOff>28575</xdr:rowOff>
                  </from>
                  <to>
                    <xdr:col>1</xdr:col>
                    <xdr:colOff>209550</xdr:colOff>
                    <xdr:row>56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6" name="Group Box 9">
              <controlPr defaultSize="0" autoFill="0" autoPict="0">
                <anchor moveWithCells="1">
                  <from>
                    <xdr:col>1</xdr:col>
                    <xdr:colOff>9525</xdr:colOff>
                    <xdr:row>54</xdr:row>
                    <xdr:rowOff>0</xdr:rowOff>
                  </from>
                  <to>
                    <xdr:col>4</xdr:col>
                    <xdr:colOff>0</xdr:colOff>
                    <xdr:row>57</xdr:row>
                    <xdr:rowOff>9525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showErrorMessage="1" promptTitle="Mijn contactpersoon bij LCBM" prompt="Niet vergeten : mijn contactpersoon bij LCBM" xr:uid="{1CAE3DCD-0C64-4FF7-B049-472A6E5EEA6D}">
          <x14:formula1>
            <xm:f>Leden!$A$1:$A$34</xm:f>
          </x14:formula1>
          <xm:sqref>F55:K55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CC519-42BA-49F1-BFEB-389A28E254AD}">
  <dimension ref="A1:A34"/>
  <sheetViews>
    <sheetView workbookViewId="0">
      <selection activeCell="A21" sqref="A21"/>
    </sheetView>
  </sheetViews>
  <sheetFormatPr baseColWidth="10" defaultRowHeight="15" x14ac:dyDescent="0.25"/>
  <cols>
    <col min="1" max="1" width="39.5703125" bestFit="1" customWidth="1"/>
  </cols>
  <sheetData>
    <row r="1" spans="1:1" x14ac:dyDescent="0.25">
      <c r="A1" t="s">
        <v>9</v>
      </c>
    </row>
    <row r="2" spans="1:1" x14ac:dyDescent="0.25">
      <c r="A2" t="s">
        <v>41</v>
      </c>
    </row>
    <row r="3" spans="1:1" x14ac:dyDescent="0.25">
      <c r="A3" t="s">
        <v>42</v>
      </c>
    </row>
    <row r="4" spans="1:1" x14ac:dyDescent="0.25">
      <c r="A4" t="s">
        <v>43</v>
      </c>
    </row>
    <row r="5" spans="1:1" x14ac:dyDescent="0.25">
      <c r="A5" t="s">
        <v>44</v>
      </c>
    </row>
    <row r="6" spans="1:1" x14ac:dyDescent="0.25">
      <c r="A6" t="s">
        <v>45</v>
      </c>
    </row>
    <row r="7" spans="1:1" x14ac:dyDescent="0.25">
      <c r="A7" t="s">
        <v>46</v>
      </c>
    </row>
    <row r="8" spans="1:1" x14ac:dyDescent="0.25">
      <c r="A8" t="s">
        <v>47</v>
      </c>
    </row>
    <row r="9" spans="1:1" x14ac:dyDescent="0.25">
      <c r="A9" t="s">
        <v>48</v>
      </c>
    </row>
    <row r="10" spans="1:1" x14ac:dyDescent="0.25">
      <c r="A10" t="s">
        <v>49</v>
      </c>
    </row>
    <row r="11" spans="1:1" x14ac:dyDescent="0.25">
      <c r="A11" t="s">
        <v>50</v>
      </c>
    </row>
    <row r="12" spans="1:1" x14ac:dyDescent="0.25">
      <c r="A12" t="s">
        <v>51</v>
      </c>
    </row>
    <row r="13" spans="1:1" x14ac:dyDescent="0.25">
      <c r="A13" t="s">
        <v>52</v>
      </c>
    </row>
    <row r="14" spans="1:1" x14ac:dyDescent="0.25">
      <c r="A14" t="s">
        <v>53</v>
      </c>
    </row>
    <row r="15" spans="1:1" x14ac:dyDescent="0.25">
      <c r="A15" t="s">
        <v>54</v>
      </c>
    </row>
    <row r="16" spans="1:1" x14ac:dyDescent="0.25">
      <c r="A16" t="s">
        <v>55</v>
      </c>
    </row>
    <row r="17" spans="1:1" x14ac:dyDescent="0.25">
      <c r="A17" t="s">
        <v>56</v>
      </c>
    </row>
    <row r="18" spans="1:1" x14ac:dyDescent="0.25">
      <c r="A18" t="s">
        <v>57</v>
      </c>
    </row>
    <row r="19" spans="1:1" x14ac:dyDescent="0.25">
      <c r="A19" t="s">
        <v>58</v>
      </c>
    </row>
    <row r="20" spans="1:1" x14ac:dyDescent="0.25">
      <c r="A20" t="s">
        <v>59</v>
      </c>
    </row>
    <row r="21" spans="1:1" x14ac:dyDescent="0.25">
      <c r="A21" t="s">
        <v>60</v>
      </c>
    </row>
    <row r="22" spans="1:1" x14ac:dyDescent="0.25">
      <c r="A22" t="s">
        <v>61</v>
      </c>
    </row>
    <row r="23" spans="1:1" x14ac:dyDescent="0.25">
      <c r="A23" t="s">
        <v>62</v>
      </c>
    </row>
    <row r="24" spans="1:1" x14ac:dyDescent="0.25">
      <c r="A24" t="s">
        <v>63</v>
      </c>
    </row>
    <row r="25" spans="1:1" x14ac:dyDescent="0.25">
      <c r="A25" t="s">
        <v>64</v>
      </c>
    </row>
    <row r="26" spans="1:1" x14ac:dyDescent="0.25">
      <c r="A26" t="s">
        <v>65</v>
      </c>
    </row>
    <row r="27" spans="1:1" x14ac:dyDescent="0.25">
      <c r="A27" t="s">
        <v>66</v>
      </c>
    </row>
    <row r="28" spans="1:1" x14ac:dyDescent="0.25">
      <c r="A28" t="s">
        <v>67</v>
      </c>
    </row>
    <row r="29" spans="1:1" x14ac:dyDescent="0.25">
      <c r="A29" t="s">
        <v>68</v>
      </c>
    </row>
    <row r="30" spans="1:1" x14ac:dyDescent="0.25">
      <c r="A30" t="s">
        <v>69</v>
      </c>
    </row>
    <row r="31" spans="1:1" x14ac:dyDescent="0.25">
      <c r="A31" t="s">
        <v>70</v>
      </c>
    </row>
    <row r="32" spans="1:1" x14ac:dyDescent="0.25">
      <c r="A32" t="s">
        <v>71</v>
      </c>
    </row>
    <row r="33" spans="1:1" x14ac:dyDescent="0.25">
      <c r="A33" t="s">
        <v>72</v>
      </c>
    </row>
    <row r="34" spans="1:1" x14ac:dyDescent="0.25">
      <c r="A34" t="s">
        <v>73</v>
      </c>
    </row>
  </sheetData>
  <sheetProtection algorithmName="SHA-512" hashValue="pZ4DEncWIUNdzTfORdJYOGxl7AUxx8YWt6Cs2Drc13lo1wS1POhY6ZMI+xzi1ycp0j2D0Kb676++cDCuAFnQ0Q==" saltValue="UbmGUY6c2ZDHwBgSOr9g8Q==" spinCount="100000" sheet="1" objects="1" scenarios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WijnactieLCBM</vt:lpstr>
      <vt:lpstr>Leden</vt:lpstr>
      <vt:lpstr>WijnactieLCBM!Zone_d_impression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Herzeel</dc:creator>
  <cp:lastModifiedBy>Alain REYMOND</cp:lastModifiedBy>
  <cp:lastPrinted>2026-09-18T11:00:04Z</cp:lastPrinted>
  <dcterms:created xsi:type="dcterms:W3CDTF">2017-10-13T14:05:54Z</dcterms:created>
  <dcterms:modified xsi:type="dcterms:W3CDTF">2026-09-18T11:03:52Z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6821ac4d-25fb-4816-a424-d7d2b7e3cc50</vt:lpwstr>
  </property>
</Properties>
</file>